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>
    <definedName name="EXRATE">'Sheet1'!$B$3</definedName>
    <definedName name="HTML_CodePage" hidden="1">1252</definedName>
    <definedName name="HTML_Control" hidden="1">{"'Sheet1'!$A$2:$B$3","'Sheet1'!$B$5:$C$5","'Sheet1'!$A$7:$C$7","'Sheet1'!$A$8:$E$9","'Sheet1'!$A$10:$C$10","'Sheet1'!$A$11:$C$13","'Sheet1'!$A$14:$D$17","'Sheet1'!$A$18:$J$21","'Sheet1'!$A$22:$J$25","'Sheet1'!$A$26:$J$29","'Sheet1'!$A$30:$C$30","'Sheet1'!$A$31:$J$34","'Sheet1'!$A$35:$J$39","'Sheet1'!$A$39:$C$39","'Sheet1'!$A$40:$J$43","'Sheet1'!$A$44:$J$47","'Sheet1'!$A$48:$C$48","'Sheet1'!$A$49:$J$52","'Sheet1'!$A$53:$J$56"}</definedName>
    <definedName name="HTML_Description" hidden="1">"These are the costs for the trip to Stockholm by 3 members of the OIC.  The funding for this trip was assisted by a Grant from the Australian Department of Industry Science &amp; Research"</definedName>
    <definedName name="HTML_Email" hidden="1">"sggould@halisa.net"</definedName>
    <definedName name="HTML_Header" hidden="1">"OICY2KRAMP - Costs Stockholm June 06-11 1999"</definedName>
    <definedName name="HTML_LastUpdate" hidden="1">"02/05/2002"</definedName>
    <definedName name="HTML_LineAfter" hidden="1">FALSE</definedName>
    <definedName name="HTML_LineBefore" hidden="1">FALSE</definedName>
    <definedName name="HTML_Name" hidden="1">"Stephen GOULD"</definedName>
    <definedName name="HTML_OBDlg2" hidden="1">TRUE</definedName>
    <definedName name="HTML_OBDlg4" hidden="1">TRUE</definedName>
    <definedName name="HTML_OS" hidden="1">0</definedName>
    <definedName name="HTML_PathFile" hidden="1">"C:\oic\eiiprojs\cpb - OICY2KRAMP\CPBAEDL2.htm"</definedName>
    <definedName name="HTML_Title" hidden="1">"CPBAEDC1 - OICY2KRAMP Costs stockholm June 1999"</definedName>
    <definedName name="S_Kroner">'Sheet1'!$B$3</definedName>
  </definedNames>
  <calcPr fullCalcOnLoad="1"/>
</workbook>
</file>

<file path=xl/sharedStrings.xml><?xml version="1.0" encoding="utf-8"?>
<sst xmlns="http://schemas.openxmlformats.org/spreadsheetml/2006/main" count="71" uniqueCount="36">
  <si>
    <t>Guy BLOMBERG</t>
  </si>
  <si>
    <t>Stephen GOULD</t>
  </si>
  <si>
    <t>FLIGHTS</t>
  </si>
  <si>
    <t>Phil HUNNISETT</t>
  </si>
  <si>
    <t>Aus $</t>
  </si>
  <si>
    <t>S Kroner</t>
  </si>
  <si>
    <t>Photocopying</t>
  </si>
  <si>
    <t>Telephones</t>
  </si>
  <si>
    <t>PASSPORTS</t>
  </si>
  <si>
    <t>AIRPORT BUSES</t>
  </si>
  <si>
    <t>TAXIS</t>
  </si>
  <si>
    <t>ACCOMMODATION</t>
  </si>
  <si>
    <t>FOOD</t>
  </si>
  <si>
    <t>TRAINFARES</t>
  </si>
  <si>
    <t>OTHER</t>
  </si>
  <si>
    <t>Toiletries</t>
  </si>
  <si>
    <t>$ 248/wk</t>
  </si>
  <si>
    <t>TOTAL</t>
  </si>
  <si>
    <t>Hand-out Material</t>
  </si>
  <si>
    <t>INFORMATION DISTRIBUTION</t>
  </si>
  <si>
    <t>Colour photocopy Y2K process</t>
  </si>
  <si>
    <t>Laptop Rental</t>
  </si>
  <si>
    <t>Presention on Laptop with modem for demonstrations</t>
  </si>
  <si>
    <t>A</t>
  </si>
  <si>
    <t>TRAVEL</t>
  </si>
  <si>
    <t>B</t>
  </si>
  <si>
    <t>C</t>
  </si>
  <si>
    <t>NETWORKING</t>
  </si>
  <si>
    <t xml:space="preserve">ENTRANCE FEES </t>
  </si>
  <si>
    <t>SOCIALISING</t>
  </si>
  <si>
    <t>D</t>
  </si>
  <si>
    <t>E</t>
  </si>
  <si>
    <t>OTHER EXPENSES</t>
  </si>
  <si>
    <t>Grant</t>
  </si>
  <si>
    <t>DAILY EXTRAS</t>
  </si>
  <si>
    <t>Total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</si>
</sst>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\ [$kr-41D]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/>
    </xf>
    <xf numFmtId="14" fontId="5" fillId="0" borderId="0" xfId="0" applyNumberFormat="1" applyFont="1" applyAlignment="1">
      <alignment/>
    </xf>
    <xf numFmtId="173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5"/>
  <sheetViews>
    <sheetView tabSelected="1" view="pageBreakPreview" zoomScale="60" zoomScaleNormal="60" workbookViewId="0" topLeftCell="A1">
      <pane ySplit="315" topLeftCell="BM1" activePane="bottomLeft" state="split"/>
      <selection pane="topLeft" activeCell="E1" sqref="E1:E16384"/>
      <selection pane="bottomLeft" activeCell="A2" sqref="A2:B3"/>
    </sheetView>
  </sheetViews>
  <sheetFormatPr defaultColWidth="9.140625" defaultRowHeight="12.75"/>
  <cols>
    <col min="2" max="2" width="11.57421875" style="0" customWidth="1"/>
    <col min="3" max="3" width="14.421875" style="1" customWidth="1"/>
    <col min="4" max="4" width="11.421875" style="2" customWidth="1"/>
    <col min="5" max="5" width="11.00390625" style="0" customWidth="1"/>
    <col min="6" max="6" width="10.00390625" style="0" customWidth="1"/>
    <col min="7" max="7" width="9.8515625" style="0" customWidth="1"/>
    <col min="8" max="8" width="10.00390625" style="0" customWidth="1"/>
    <col min="9" max="9" width="10.28125" style="0" customWidth="1"/>
    <col min="10" max="10" width="9.8515625" style="0" customWidth="1"/>
  </cols>
  <sheetData>
    <row r="2" spans="1:10" ht="12.75">
      <c r="A2" s="1" t="s">
        <v>4</v>
      </c>
      <c r="B2" s="2" t="s">
        <v>5</v>
      </c>
      <c r="E2" s="9">
        <v>37413</v>
      </c>
      <c r="F2" s="9">
        <v>37414</v>
      </c>
      <c r="G2" s="9">
        <v>37415</v>
      </c>
      <c r="H2" s="9">
        <v>37416</v>
      </c>
      <c r="I2" s="9">
        <v>37417</v>
      </c>
      <c r="J2" s="9">
        <v>37418</v>
      </c>
    </row>
    <row r="3" spans="1:2" ht="12.75">
      <c r="A3" s="1">
        <v>1</v>
      </c>
      <c r="B3" s="2">
        <v>5.4</v>
      </c>
    </row>
    <row r="5" spans="2:3" ht="12.75">
      <c r="B5" s="3" t="s">
        <v>17</v>
      </c>
      <c r="C5" s="4">
        <f>C7+C10+C30+C39+C48</f>
        <v>10949.862962962965</v>
      </c>
    </row>
    <row r="7" spans="1:3" ht="12.75">
      <c r="A7" s="5" t="s">
        <v>23</v>
      </c>
      <c r="B7" s="5" t="s">
        <v>19</v>
      </c>
      <c r="C7" s="12">
        <f>SUM(C8,C9)</f>
        <v>1244</v>
      </c>
    </row>
    <row r="8" spans="1:5" ht="12.75">
      <c r="A8" t="s">
        <v>18</v>
      </c>
      <c r="C8" s="1">
        <v>500</v>
      </c>
      <c r="E8" t="s">
        <v>20</v>
      </c>
    </row>
    <row r="9" spans="1:5" ht="12.75">
      <c r="A9" t="s">
        <v>21</v>
      </c>
      <c r="B9" t="s">
        <v>16</v>
      </c>
      <c r="C9" s="1">
        <v>744</v>
      </c>
      <c r="E9" t="s">
        <v>22</v>
      </c>
    </row>
    <row r="10" spans="1:3" ht="12.75">
      <c r="A10" s="5" t="s">
        <v>25</v>
      </c>
      <c r="B10" s="5" t="s">
        <v>24</v>
      </c>
      <c r="C10" s="12">
        <f>SUM(C11,C14,C18,C22,C26)</f>
        <v>8141.437037037037</v>
      </c>
    </row>
    <row r="11" spans="1:3" ht="12.75">
      <c r="A11" s="6" t="s">
        <v>8</v>
      </c>
      <c r="B11" s="6"/>
      <c r="C11" s="7">
        <f>SUM(C12:C13)</f>
        <v>220</v>
      </c>
    </row>
    <row r="12" spans="1:3" ht="12.75">
      <c r="A12" t="s">
        <v>0</v>
      </c>
      <c r="C12" s="1">
        <v>110</v>
      </c>
    </row>
    <row r="13" spans="1:3" ht="12.75">
      <c r="A13" t="s">
        <v>1</v>
      </c>
      <c r="C13" s="1">
        <v>110</v>
      </c>
    </row>
    <row r="14" spans="1:4" ht="12.75">
      <c r="A14" s="6" t="s">
        <v>2</v>
      </c>
      <c r="B14" s="6"/>
      <c r="C14" s="7">
        <f>SUM(C15:C17)</f>
        <v>7784.4</v>
      </c>
      <c r="D14" s="10" t="s">
        <v>33</v>
      </c>
    </row>
    <row r="15" spans="1:4" ht="12.75">
      <c r="A15" t="s">
        <v>3</v>
      </c>
      <c r="C15" s="1">
        <v>2519.2</v>
      </c>
      <c r="D15" s="1">
        <v>2500</v>
      </c>
    </row>
    <row r="16" spans="1:4" ht="12.75">
      <c r="A16" t="s">
        <v>0</v>
      </c>
      <c r="C16" s="1">
        <v>2519.2</v>
      </c>
      <c r="D16" s="1">
        <v>2500</v>
      </c>
    </row>
    <row r="17" spans="1:4" ht="12.75">
      <c r="A17" t="s">
        <v>1</v>
      </c>
      <c r="C17" s="1">
        <v>2746</v>
      </c>
      <c r="D17" s="1">
        <v>2500</v>
      </c>
    </row>
    <row r="18" spans="1:10" ht="12.75">
      <c r="A18" s="6" t="s">
        <v>9</v>
      </c>
      <c r="B18" s="6"/>
      <c r="C18" s="7">
        <f>SUM(C19:C21)</f>
        <v>66.66666666666666</v>
      </c>
      <c r="D18" s="10" t="s">
        <v>35</v>
      </c>
      <c r="E18" s="11">
        <v>37413</v>
      </c>
      <c r="F18" s="11">
        <v>37414</v>
      </c>
      <c r="G18" s="11">
        <v>37415</v>
      </c>
      <c r="H18" s="11">
        <v>37416</v>
      </c>
      <c r="I18" s="11">
        <v>37417</v>
      </c>
      <c r="J18" s="11">
        <v>37418</v>
      </c>
    </row>
    <row r="19" spans="1:10" ht="12.75">
      <c r="A19" t="s">
        <v>3</v>
      </c>
      <c r="C19" s="1">
        <f>D19/EXRATE</f>
        <v>22.22222222222222</v>
      </c>
      <c r="D19" s="2">
        <f>SUM(E19+F19+G19+H19+I19+J19+K19)</f>
        <v>120</v>
      </c>
      <c r="E19" s="2">
        <v>60</v>
      </c>
      <c r="F19" s="2">
        <v>0</v>
      </c>
      <c r="G19" s="2">
        <v>0</v>
      </c>
      <c r="H19" s="2">
        <v>0</v>
      </c>
      <c r="I19" s="2">
        <v>0</v>
      </c>
      <c r="J19" s="2">
        <v>60</v>
      </c>
    </row>
    <row r="20" spans="1:10" ht="12.75">
      <c r="A20" t="s">
        <v>0</v>
      </c>
      <c r="C20" s="1">
        <f>D20/EXRATE</f>
        <v>22.22222222222222</v>
      </c>
      <c r="D20" s="2">
        <f>SUM(E20+F20+G20+H20+I20+J20+K20)</f>
        <v>120</v>
      </c>
      <c r="E20" s="2">
        <v>60</v>
      </c>
      <c r="F20" s="2">
        <v>0</v>
      </c>
      <c r="G20" s="2">
        <v>0</v>
      </c>
      <c r="H20" s="2">
        <v>0</v>
      </c>
      <c r="I20" s="2">
        <v>0</v>
      </c>
      <c r="J20" s="2">
        <v>60</v>
      </c>
    </row>
    <row r="21" spans="1:10" ht="12.75">
      <c r="A21" t="s">
        <v>1</v>
      </c>
      <c r="C21" s="1">
        <f>D21/EXRATE</f>
        <v>22.22222222222222</v>
      </c>
      <c r="D21" s="2">
        <f>SUM(E21+F21+G21+H21+I21+J21+K21)</f>
        <v>120</v>
      </c>
      <c r="E21" s="2">
        <v>60</v>
      </c>
      <c r="F21" s="2">
        <v>0</v>
      </c>
      <c r="G21" s="2">
        <v>0</v>
      </c>
      <c r="H21" s="2">
        <v>0</v>
      </c>
      <c r="I21" s="2">
        <v>0</v>
      </c>
      <c r="J21" s="2">
        <v>60</v>
      </c>
    </row>
    <row r="22" spans="1:10" ht="12.75">
      <c r="A22" s="6" t="s">
        <v>13</v>
      </c>
      <c r="B22" s="6"/>
      <c r="C22" s="7">
        <f>SUM(C23:C25)</f>
        <v>55.55555555555556</v>
      </c>
      <c r="D22" s="10" t="s">
        <v>35</v>
      </c>
      <c r="E22" s="11">
        <v>37413</v>
      </c>
      <c r="F22" s="11">
        <v>37414</v>
      </c>
      <c r="G22" s="11">
        <v>37415</v>
      </c>
      <c r="H22" s="11">
        <v>37416</v>
      </c>
      <c r="I22" s="11">
        <v>37417</v>
      </c>
      <c r="J22" s="11">
        <v>37418</v>
      </c>
    </row>
    <row r="23" spans="1:10" ht="12.75">
      <c r="A23" t="s">
        <v>3</v>
      </c>
      <c r="C23" s="1">
        <f>D23/EXRATE</f>
        <v>18.51851851851852</v>
      </c>
      <c r="D23" s="2">
        <f>SUM(E23+F23+G23+H23+I23+J23+K41)</f>
        <v>100</v>
      </c>
      <c r="E23" s="2">
        <v>0</v>
      </c>
      <c r="F23" s="2">
        <v>100</v>
      </c>
      <c r="G23" s="2">
        <v>0</v>
      </c>
      <c r="H23" s="2">
        <v>0</v>
      </c>
      <c r="I23" s="2">
        <v>0</v>
      </c>
      <c r="J23" s="2">
        <v>0</v>
      </c>
    </row>
    <row r="24" spans="1:10" ht="12.75">
      <c r="A24" t="s">
        <v>0</v>
      </c>
      <c r="C24" s="1">
        <f>D24/EXRATE</f>
        <v>18.51851851851852</v>
      </c>
      <c r="D24" s="2">
        <f>SUM(E24+F24+G24+H24+I24+J24+K42)</f>
        <v>100</v>
      </c>
      <c r="E24" s="2">
        <v>0</v>
      </c>
      <c r="F24" s="2">
        <v>100</v>
      </c>
      <c r="G24" s="2">
        <v>0</v>
      </c>
      <c r="H24" s="2">
        <v>0</v>
      </c>
      <c r="I24" s="2">
        <v>0</v>
      </c>
      <c r="J24" s="2">
        <v>0</v>
      </c>
    </row>
    <row r="25" spans="1:10" ht="12.75">
      <c r="A25" t="s">
        <v>1</v>
      </c>
      <c r="C25" s="1">
        <f>D25/EXRATE</f>
        <v>18.51851851851852</v>
      </c>
      <c r="D25" s="2">
        <f>SUM(E25+F25+G25+H25+I25+J25+K43)</f>
        <v>100</v>
      </c>
      <c r="E25" s="2">
        <v>0</v>
      </c>
      <c r="F25" s="2">
        <v>100</v>
      </c>
      <c r="G25" s="2">
        <v>0</v>
      </c>
      <c r="H25" s="2">
        <v>0</v>
      </c>
      <c r="I25" s="2">
        <v>0</v>
      </c>
      <c r="J25" s="2">
        <v>0</v>
      </c>
    </row>
    <row r="26" spans="1:10" ht="12.75">
      <c r="A26" s="6" t="s">
        <v>10</v>
      </c>
      <c r="B26" s="6"/>
      <c r="C26" s="7">
        <f>SUM(C27:C29)</f>
        <v>14.814814814814813</v>
      </c>
      <c r="D26" s="10" t="s">
        <v>35</v>
      </c>
      <c r="E26" s="11">
        <v>37413</v>
      </c>
      <c r="F26" s="11">
        <v>37414</v>
      </c>
      <c r="G26" s="11">
        <v>37415</v>
      </c>
      <c r="H26" s="11">
        <v>37416</v>
      </c>
      <c r="I26" s="11">
        <v>37417</v>
      </c>
      <c r="J26" s="11">
        <v>37418</v>
      </c>
    </row>
    <row r="27" spans="1:10" ht="12.75">
      <c r="A27" t="s">
        <v>3</v>
      </c>
      <c r="C27" s="1">
        <f>D27/EXRATE</f>
        <v>14.814814814814813</v>
      </c>
      <c r="D27" s="2">
        <f>SUM(E27+F27+G27+H27+I27+J27+K27)</f>
        <v>80</v>
      </c>
      <c r="E27" s="2">
        <v>0</v>
      </c>
      <c r="F27" s="2">
        <v>80</v>
      </c>
      <c r="G27" s="2">
        <v>0</v>
      </c>
      <c r="H27" s="2">
        <v>0</v>
      </c>
      <c r="I27" s="2">
        <v>0</v>
      </c>
      <c r="J27" s="2">
        <v>0</v>
      </c>
    </row>
    <row r="28" spans="1:10" ht="12.75">
      <c r="A28" t="s">
        <v>0</v>
      </c>
      <c r="C28" s="1">
        <f>D28/EXRATE</f>
        <v>0</v>
      </c>
      <c r="D28" s="2">
        <f>SUM(E28+F28+G28+H28+I28+J28+K28)</f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</row>
    <row r="29" spans="1:10" ht="12.75">
      <c r="A29" t="s">
        <v>1</v>
      </c>
      <c r="C29" s="1">
        <f>D29/EXRATE</f>
        <v>0</v>
      </c>
      <c r="D29" s="2">
        <f>SUM(E29+F29+G29+H29+I29+J29+K29)</f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</row>
    <row r="30" spans="1:10" ht="12.75">
      <c r="A30" s="5" t="s">
        <v>26</v>
      </c>
      <c r="B30" s="5" t="s">
        <v>11</v>
      </c>
      <c r="C30" s="12">
        <f>SUM(C31,C35)</f>
        <v>987.7777777777777</v>
      </c>
      <c r="E30" s="2"/>
      <c r="F30" s="2"/>
      <c r="G30" s="2"/>
      <c r="H30" s="2"/>
      <c r="I30" s="2"/>
      <c r="J30" s="2"/>
    </row>
    <row r="31" spans="1:10" ht="12.75">
      <c r="A31" s="6" t="s">
        <v>11</v>
      </c>
      <c r="B31" s="6"/>
      <c r="C31" s="7">
        <f>SUM(C32,C35)</f>
        <v>623.5185185185185</v>
      </c>
      <c r="D31" s="10" t="s">
        <v>35</v>
      </c>
      <c r="E31" s="11">
        <v>37413</v>
      </c>
      <c r="F31" s="11">
        <v>37414</v>
      </c>
      <c r="G31" s="11">
        <v>37415</v>
      </c>
      <c r="H31" s="11">
        <v>37416</v>
      </c>
      <c r="I31" s="11">
        <v>37417</v>
      </c>
      <c r="J31" s="11">
        <v>37418</v>
      </c>
    </row>
    <row r="32" spans="1:10" ht="12.75">
      <c r="A32" t="s">
        <v>3</v>
      </c>
      <c r="C32" s="1">
        <f>D32/EXRATE</f>
        <v>259.25925925925924</v>
      </c>
      <c r="D32" s="2">
        <f>SUM(E32+F32+G32+H32+I32+J32+K32)</f>
        <v>1400</v>
      </c>
      <c r="E32" s="2">
        <v>0</v>
      </c>
      <c r="F32" s="2">
        <v>350</v>
      </c>
      <c r="G32" s="2">
        <v>350</v>
      </c>
      <c r="H32" s="2">
        <v>350</v>
      </c>
      <c r="I32" s="2">
        <v>350</v>
      </c>
      <c r="J32" s="2">
        <v>0</v>
      </c>
    </row>
    <row r="33" spans="1:10" ht="12.75">
      <c r="A33" t="s">
        <v>0</v>
      </c>
      <c r="C33" s="1">
        <f>D33/EXRATE</f>
        <v>324.0740740740741</v>
      </c>
      <c r="D33" s="2">
        <f>SUM(E33+F33+G33+H33+I33+J33+K33)</f>
        <v>1750</v>
      </c>
      <c r="E33" s="2">
        <v>350</v>
      </c>
      <c r="F33" s="2">
        <v>350</v>
      </c>
      <c r="G33" s="2">
        <v>350</v>
      </c>
      <c r="H33" s="2">
        <v>350</v>
      </c>
      <c r="I33" s="2">
        <v>350</v>
      </c>
      <c r="J33" s="2">
        <v>0</v>
      </c>
    </row>
    <row r="34" spans="1:10" ht="12.75">
      <c r="A34" t="s">
        <v>1</v>
      </c>
      <c r="C34" s="1">
        <f>D34/EXRATE</f>
        <v>324.0740740740741</v>
      </c>
      <c r="D34" s="2">
        <f>SUM(E34+F34+G34+H34+I34+J34+K34)</f>
        <v>1750</v>
      </c>
      <c r="E34" s="2">
        <v>350</v>
      </c>
      <c r="F34" s="2">
        <v>350</v>
      </c>
      <c r="G34" s="2">
        <v>350</v>
      </c>
      <c r="H34" s="2">
        <v>350</v>
      </c>
      <c r="I34" s="2">
        <v>350</v>
      </c>
      <c r="J34" s="2">
        <v>0</v>
      </c>
    </row>
    <row r="35" spans="1:10" ht="12.75">
      <c r="A35" s="6" t="s">
        <v>12</v>
      </c>
      <c r="B35" s="6"/>
      <c r="C35" s="7">
        <f>SUM(C36:C38)</f>
        <v>364.25925925925924</v>
      </c>
      <c r="D35" s="10" t="s">
        <v>35</v>
      </c>
      <c r="E35" s="11">
        <v>37413</v>
      </c>
      <c r="F35" s="11">
        <v>37414</v>
      </c>
      <c r="G35" s="11">
        <v>37415</v>
      </c>
      <c r="H35" s="11">
        <v>37416</v>
      </c>
      <c r="I35" s="11">
        <v>37417</v>
      </c>
      <c r="J35" s="11">
        <v>37418</v>
      </c>
    </row>
    <row r="36" spans="1:10" ht="12.75">
      <c r="A36" t="s">
        <v>3</v>
      </c>
      <c r="C36" s="1">
        <f>D36/EXRATE</f>
        <v>103.7037037037037</v>
      </c>
      <c r="D36" s="2">
        <f>SUM(E36+F36+G36+H36+I36+J36+K36)</f>
        <v>560</v>
      </c>
      <c r="E36" s="2">
        <v>0</v>
      </c>
      <c r="F36" s="2">
        <v>107</v>
      </c>
      <c r="G36" s="2">
        <v>135</v>
      </c>
      <c r="H36" s="2">
        <v>143</v>
      </c>
      <c r="I36" s="2">
        <v>145</v>
      </c>
      <c r="J36" s="2">
        <v>30</v>
      </c>
    </row>
    <row r="37" spans="1:10" ht="12.75">
      <c r="A37" t="s">
        <v>0</v>
      </c>
      <c r="C37" s="1">
        <f>D37/EXRATE</f>
        <v>132.4074074074074</v>
      </c>
      <c r="D37" s="2">
        <f>SUM(E37+F37+G37+H37+I37+J37+K37)</f>
        <v>715</v>
      </c>
      <c r="E37" s="2">
        <v>117</v>
      </c>
      <c r="F37" s="2">
        <v>135</v>
      </c>
      <c r="G37" s="2">
        <v>135</v>
      </c>
      <c r="H37" s="2">
        <v>143</v>
      </c>
      <c r="I37" s="2">
        <v>155</v>
      </c>
      <c r="J37" s="2">
        <v>30</v>
      </c>
    </row>
    <row r="38" spans="1:10" ht="12.75">
      <c r="A38" t="s">
        <v>1</v>
      </c>
      <c r="C38" s="1">
        <f>D38/EXRATE</f>
        <v>128.14814814814815</v>
      </c>
      <c r="D38" s="2">
        <f>SUM(E38+F38+G38+H38+I38+J38+K38)</f>
        <v>692</v>
      </c>
      <c r="E38" s="2">
        <v>117</v>
      </c>
      <c r="F38" s="2">
        <v>135</v>
      </c>
      <c r="G38" s="2">
        <v>135</v>
      </c>
      <c r="H38" s="2">
        <v>143</v>
      </c>
      <c r="I38" s="2">
        <v>132</v>
      </c>
      <c r="J38" s="2">
        <v>30</v>
      </c>
    </row>
    <row r="39" spans="1:3" ht="12.75">
      <c r="A39" s="5" t="s">
        <v>30</v>
      </c>
      <c r="B39" s="5" t="s">
        <v>27</v>
      </c>
      <c r="C39" s="12">
        <f>SUM(C40,C44)</f>
        <v>373.33333333333326</v>
      </c>
    </row>
    <row r="40" spans="1:10" ht="12.75">
      <c r="A40" s="6" t="s">
        <v>28</v>
      </c>
      <c r="B40" s="8"/>
      <c r="C40" s="7">
        <f>SUM(C41:C43)</f>
        <v>111.11111111111111</v>
      </c>
      <c r="D40" s="10" t="s">
        <v>35</v>
      </c>
      <c r="E40" s="11">
        <v>37413</v>
      </c>
      <c r="F40" s="11">
        <v>37414</v>
      </c>
      <c r="G40" s="11">
        <v>37415</v>
      </c>
      <c r="H40" s="11">
        <v>37416</v>
      </c>
      <c r="I40" s="11">
        <v>37417</v>
      </c>
      <c r="J40" s="11">
        <v>37418</v>
      </c>
    </row>
    <row r="41" spans="1:10" ht="12.75">
      <c r="A41" t="s">
        <v>3</v>
      </c>
      <c r="C41" s="1">
        <f>D41/EXRATE</f>
        <v>37.03703703703704</v>
      </c>
      <c r="D41" s="2">
        <f>SUM(E41+F41+G41+H41+I41+J41)</f>
        <v>200</v>
      </c>
      <c r="E41" s="2">
        <v>0</v>
      </c>
      <c r="F41" s="2">
        <v>0</v>
      </c>
      <c r="G41" s="2">
        <v>100</v>
      </c>
      <c r="H41" s="2">
        <v>100</v>
      </c>
      <c r="I41" s="2">
        <v>0</v>
      </c>
      <c r="J41" s="2">
        <v>0</v>
      </c>
    </row>
    <row r="42" spans="1:10" ht="12.75">
      <c r="A42" t="s">
        <v>0</v>
      </c>
      <c r="C42" s="1">
        <f>D42/EXRATE</f>
        <v>37.03703703703704</v>
      </c>
      <c r="D42" s="2">
        <f>SUM(E42+F42+G42+H42+I42+J42)</f>
        <v>200</v>
      </c>
      <c r="E42" s="2">
        <v>0</v>
      </c>
      <c r="F42" s="2">
        <v>0</v>
      </c>
      <c r="G42" s="2">
        <v>100</v>
      </c>
      <c r="H42" s="2">
        <v>100</v>
      </c>
      <c r="I42" s="2">
        <v>0</v>
      </c>
      <c r="J42" s="2">
        <v>0</v>
      </c>
    </row>
    <row r="43" spans="1:10" ht="12.75">
      <c r="A43" t="s">
        <v>1</v>
      </c>
      <c r="C43" s="1">
        <f>D43/EXRATE</f>
        <v>37.03703703703704</v>
      </c>
      <c r="D43" s="2">
        <f>SUM(E43+F43+G43+H43+I43+J43)</f>
        <v>200</v>
      </c>
      <c r="E43" s="2">
        <v>0</v>
      </c>
      <c r="F43" s="2">
        <v>0</v>
      </c>
      <c r="G43" s="2">
        <v>100</v>
      </c>
      <c r="H43" s="2">
        <v>100</v>
      </c>
      <c r="I43" s="2">
        <v>0</v>
      </c>
      <c r="J43" s="2">
        <v>0</v>
      </c>
    </row>
    <row r="44" spans="1:10" ht="12.75">
      <c r="A44" s="6" t="s">
        <v>29</v>
      </c>
      <c r="B44" s="6"/>
      <c r="C44" s="7">
        <f>SUM(C45:C47)</f>
        <v>262.2222222222222</v>
      </c>
      <c r="D44" s="10" t="s">
        <v>35</v>
      </c>
      <c r="E44" s="11">
        <v>37413</v>
      </c>
      <c r="F44" s="11">
        <v>37414</v>
      </c>
      <c r="G44" s="11">
        <v>37415</v>
      </c>
      <c r="H44" s="11">
        <v>37416</v>
      </c>
      <c r="I44" s="11">
        <v>37417</v>
      </c>
      <c r="J44" s="11">
        <v>37418</v>
      </c>
    </row>
    <row r="45" spans="1:10" ht="12.75">
      <c r="A45" t="s">
        <v>3</v>
      </c>
      <c r="C45" s="1">
        <f>D45/EXRATE</f>
        <v>109.99999999999999</v>
      </c>
      <c r="D45" s="2">
        <f>SUM(E45+F45+G45+H45+I45+J45+K45)</f>
        <v>594</v>
      </c>
      <c r="E45" s="2">
        <v>0</v>
      </c>
      <c r="F45" s="2">
        <v>120</v>
      </c>
      <c r="G45" s="2">
        <v>156</v>
      </c>
      <c r="H45" s="2">
        <v>170</v>
      </c>
      <c r="I45" s="2">
        <v>148</v>
      </c>
      <c r="J45" s="2">
        <v>0</v>
      </c>
    </row>
    <row r="46" spans="1:10" ht="12.75">
      <c r="A46" t="s">
        <v>0</v>
      </c>
      <c r="C46" s="1">
        <f>D46/EXRATE</f>
        <v>70.37037037037037</v>
      </c>
      <c r="D46" s="2">
        <f>SUM(E46+F46+G46+H46+I46+J46+K46)</f>
        <v>380</v>
      </c>
      <c r="E46" s="2">
        <v>40</v>
      </c>
      <c r="F46" s="2">
        <v>180</v>
      </c>
      <c r="G46" s="2">
        <v>66</v>
      </c>
      <c r="H46" s="2">
        <v>40</v>
      </c>
      <c r="I46" s="2">
        <v>54</v>
      </c>
      <c r="J46" s="2">
        <v>0</v>
      </c>
    </row>
    <row r="47" spans="1:10" ht="12.75">
      <c r="A47" t="s">
        <v>1</v>
      </c>
      <c r="C47" s="1">
        <f>D47/EXRATE</f>
        <v>81.85185185185185</v>
      </c>
      <c r="D47" s="2">
        <f>SUM(E47+F47+G47+H47+I47+J47+K47)</f>
        <v>442</v>
      </c>
      <c r="E47" s="2">
        <v>40</v>
      </c>
      <c r="F47" s="2">
        <v>46</v>
      </c>
      <c r="G47" s="2">
        <v>40</v>
      </c>
      <c r="H47" s="2">
        <v>156</v>
      </c>
      <c r="I47" s="2">
        <v>160</v>
      </c>
      <c r="J47" s="2">
        <v>0</v>
      </c>
    </row>
    <row r="48" spans="1:10" ht="12.75">
      <c r="A48" s="5" t="s">
        <v>31</v>
      </c>
      <c r="B48" s="5" t="s">
        <v>32</v>
      </c>
      <c r="C48" s="12">
        <f>SUM(C49,C53)</f>
        <v>203.31481481481478</v>
      </c>
      <c r="I48" s="2"/>
      <c r="J48" s="2"/>
    </row>
    <row r="49" spans="1:10" ht="12.75">
      <c r="A49" s="6" t="s">
        <v>14</v>
      </c>
      <c r="B49" s="6"/>
      <c r="C49" s="7">
        <f>SUM(C50:C52)</f>
        <v>103.31481481481481</v>
      </c>
      <c r="D49" s="10" t="s">
        <v>35</v>
      </c>
      <c r="E49" s="11">
        <v>37413</v>
      </c>
      <c r="F49" s="11">
        <v>37414</v>
      </c>
      <c r="G49" s="11">
        <v>37415</v>
      </c>
      <c r="H49" s="11">
        <v>37416</v>
      </c>
      <c r="I49" s="11">
        <v>37417</v>
      </c>
      <c r="J49" s="11">
        <v>37418</v>
      </c>
    </row>
    <row r="50" spans="1:10" ht="12.75">
      <c r="A50" t="s">
        <v>7</v>
      </c>
      <c r="C50" s="1">
        <f>D50/EXRATE</f>
        <v>55.55555555555555</v>
      </c>
      <c r="D50" s="2">
        <f>SUM(E50:J50)</f>
        <v>300</v>
      </c>
      <c r="E50" s="2">
        <v>60</v>
      </c>
      <c r="F50" s="2">
        <v>60</v>
      </c>
      <c r="G50" s="2">
        <v>60</v>
      </c>
      <c r="H50" s="2">
        <v>60</v>
      </c>
      <c r="I50" s="2">
        <v>60</v>
      </c>
      <c r="J50" s="2">
        <v>0</v>
      </c>
    </row>
    <row r="51" spans="1:10" ht="12.75">
      <c r="A51" t="s">
        <v>6</v>
      </c>
      <c r="C51" s="1">
        <f>D51/EXRATE</f>
        <v>27.407407407407405</v>
      </c>
      <c r="D51" s="2">
        <f>SUM(E51+F51+G51+H51+I54+J54+K54)</f>
        <v>148</v>
      </c>
      <c r="E51" s="2">
        <v>0</v>
      </c>
      <c r="F51" s="2">
        <v>88</v>
      </c>
      <c r="G51" s="2">
        <v>0</v>
      </c>
      <c r="H51" s="2">
        <v>0</v>
      </c>
      <c r="I51" s="2">
        <v>0</v>
      </c>
      <c r="J51" s="2">
        <v>0</v>
      </c>
    </row>
    <row r="52" spans="1:10" ht="12.75">
      <c r="A52" t="s">
        <v>15</v>
      </c>
      <c r="C52" s="1">
        <f>D52/EXRATE</f>
        <v>20.35185185185185</v>
      </c>
      <c r="D52" s="2">
        <f>SUM(E52+F52+G52+H52+I55+J55+K55)</f>
        <v>109.9</v>
      </c>
      <c r="E52" s="2">
        <v>0</v>
      </c>
      <c r="F52" s="2">
        <v>49.9</v>
      </c>
      <c r="G52" s="2">
        <v>0</v>
      </c>
      <c r="H52" s="2">
        <v>0</v>
      </c>
      <c r="I52" s="2">
        <v>0</v>
      </c>
      <c r="J52" s="2">
        <v>0</v>
      </c>
    </row>
    <row r="53" spans="1:10" ht="12.75">
      <c r="A53" s="6" t="s">
        <v>34</v>
      </c>
      <c r="B53" s="8"/>
      <c r="C53" s="7">
        <f>SUM(C54:C56)</f>
        <v>99.99999999999999</v>
      </c>
      <c r="D53" s="10" t="s">
        <v>35</v>
      </c>
      <c r="E53" s="11">
        <v>37413</v>
      </c>
      <c r="F53" s="11">
        <v>37414</v>
      </c>
      <c r="G53" s="11">
        <v>37415</v>
      </c>
      <c r="H53" s="11">
        <v>37416</v>
      </c>
      <c r="I53" s="11">
        <v>37417</v>
      </c>
      <c r="J53" s="11">
        <v>37418</v>
      </c>
    </row>
    <row r="54" spans="1:10" ht="12.75">
      <c r="A54" t="s">
        <v>3</v>
      </c>
      <c r="C54" s="1">
        <f>D54/EXRATE</f>
        <v>33.33333333333333</v>
      </c>
      <c r="D54" s="2">
        <f>SUM(E54+F54+G54+H54+I54+J54+K54)</f>
        <v>180</v>
      </c>
      <c r="E54" s="2">
        <v>30</v>
      </c>
      <c r="F54" s="2">
        <v>30</v>
      </c>
      <c r="G54" s="2">
        <v>30</v>
      </c>
      <c r="H54" s="2">
        <v>30</v>
      </c>
      <c r="I54" s="2">
        <v>30</v>
      </c>
      <c r="J54" s="2">
        <v>30</v>
      </c>
    </row>
    <row r="55" spans="1:10" ht="12.75">
      <c r="A55" t="s">
        <v>0</v>
      </c>
      <c r="C55" s="1">
        <f>D55/EXRATE</f>
        <v>33.33333333333333</v>
      </c>
      <c r="D55" s="2">
        <f>SUM(E55+F55+G55+H55+I55+J55+K55)</f>
        <v>180</v>
      </c>
      <c r="E55" s="2">
        <v>30</v>
      </c>
      <c r="F55" s="2">
        <v>30</v>
      </c>
      <c r="G55" s="2">
        <v>30</v>
      </c>
      <c r="H55" s="2">
        <v>30</v>
      </c>
      <c r="I55" s="2">
        <v>30</v>
      </c>
      <c r="J55" s="2">
        <v>30</v>
      </c>
    </row>
    <row r="56" spans="1:10" ht="12.75">
      <c r="A56" t="s">
        <v>1</v>
      </c>
      <c r="C56" s="1">
        <f>D56/EXRATE</f>
        <v>33.33333333333333</v>
      </c>
      <c r="D56" s="2">
        <f>SUM(E56+F56+G56+H56+I56+J56+K56)</f>
        <v>180</v>
      </c>
      <c r="E56" s="2">
        <v>30</v>
      </c>
      <c r="F56" s="2">
        <v>30</v>
      </c>
      <c r="G56" s="2">
        <v>30</v>
      </c>
      <c r="H56" s="2">
        <v>30</v>
      </c>
      <c r="I56" s="2">
        <v>30</v>
      </c>
      <c r="J56" s="2">
        <v>30</v>
      </c>
    </row>
    <row r="57" spans="9:10" ht="12.75">
      <c r="I57" s="2"/>
      <c r="J57" s="2"/>
    </row>
    <row r="62" spans="5:10" ht="12.75">
      <c r="E62" s="2"/>
      <c r="F62" s="2"/>
      <c r="G62" s="2"/>
      <c r="H62" s="2"/>
      <c r="I62" s="2"/>
      <c r="J62" s="2"/>
    </row>
    <row r="63" spans="5:10" ht="12.75">
      <c r="E63" s="2"/>
      <c r="F63" s="2"/>
      <c r="G63" s="2"/>
      <c r="H63" s="2"/>
      <c r="I63" s="2"/>
      <c r="J63" s="2"/>
    </row>
    <row r="64" spans="5:10" ht="12.75">
      <c r="E64" s="2"/>
      <c r="F64" s="2"/>
      <c r="G64" s="2"/>
      <c r="H64" s="2"/>
      <c r="I64" s="2"/>
      <c r="J64" s="2"/>
    </row>
    <row r="65" spans="5:10" ht="12.75">
      <c r="E65" s="2"/>
      <c r="F65" s="2"/>
      <c r="G65" s="2"/>
      <c r="H65" s="2"/>
      <c r="I65" s="2"/>
      <c r="J65" s="2"/>
    </row>
  </sheetData>
  <printOptions/>
  <pageMargins left="0.75" right="0.75" top="1" bottom="1" header="0.5" footer="0.5"/>
  <pageSetup horizontalDpi="300" verticalDpi="300" orientation="portrait" paperSize="9" scale="81" r:id="rId1"/>
  <headerFooter alignWithMargins="0">
    <oddHeader>&amp;C&amp;"Arial,Bold"&amp;UOICY2KRAMP - &amp;"Arial,Regular"&amp;U
&amp;"Arial,Bold"ISR GRANT EXPENDITURE</oddHeader>
    <oddFooter>&amp;L&amp;8CPBAEDL1
&amp;T &amp;D-4&amp;C&amp;"Arial,Bold"&amp;8OICY2KRAMP
ISR GRANT EXPENDITURE&amp;R&amp;8 07:56 2002/03/31
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Stephen GOULD</cp:lastModifiedBy>
  <cp:lastPrinted>2002-05-01T19:24:15Z</cp:lastPrinted>
  <dcterms:created xsi:type="dcterms:W3CDTF">2002-04-29T20:03:15Z</dcterms:created>
  <dcterms:modified xsi:type="dcterms:W3CDTF">2002-04-30T04:52:39Z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